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仪器（共享平台）考核表" sheetId="1" r:id="rId1"/>
    <sheet name="服务成效案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<sst xmlns="http://schemas.openxmlformats.org/spreadsheetml/2006/main" count="73" uniqueCount="64">
  <si>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陕西师范大学大型科研仪器开放共享（共享平台管理）绩效考核评价表</t>
  </si>
  <si>
    <t>单位：</t>
  </si>
  <si>
    <t>填报人：</t>
  </si>
  <si>
    <r>
      <rPr>
        <b/>
        <sz val="12"/>
        <color theme="1"/>
        <rFont val="华文中宋"/>
        <charset val="134"/>
      </rPr>
      <t>联系电话：</t>
    </r>
  </si>
  <si>
    <t>资产编号：</t>
  </si>
  <si>
    <t>设备名称：</t>
  </si>
  <si>
    <r>
      <rPr>
        <b/>
        <sz val="12"/>
        <color theme="1"/>
        <rFont val="华文中宋"/>
        <charset val="134"/>
      </rPr>
      <t>设备原值（万元）：</t>
    </r>
  </si>
  <si>
    <r>
      <rPr>
        <sz val="11"/>
        <color theme="1"/>
        <rFont val="宋体"/>
        <charset val="134"/>
      </rPr>
      <t>一级指标</t>
    </r>
  </si>
  <si>
    <r>
      <rPr>
        <sz val="11"/>
        <color theme="1"/>
        <rFont val="宋体"/>
        <charset val="134"/>
      </rPr>
      <t>二级指标</t>
    </r>
  </si>
  <si>
    <r>
      <rPr>
        <sz val="11"/>
        <color theme="1"/>
        <rFont val="宋体"/>
        <charset val="134"/>
      </rPr>
      <t>分值</t>
    </r>
  </si>
  <si>
    <r>
      <rPr>
        <sz val="11"/>
        <color theme="1"/>
        <rFont val="宋体"/>
        <charset val="134"/>
      </rPr>
      <t>打分说明</t>
    </r>
  </si>
  <si>
    <r>
      <rPr>
        <sz val="11"/>
        <color theme="1"/>
        <rFont val="宋体"/>
        <charset val="134"/>
      </rPr>
      <t>打分依据</t>
    </r>
  </si>
  <si>
    <r>
      <rPr>
        <sz val="11"/>
        <color theme="1"/>
        <rFont val="宋体"/>
        <charset val="134"/>
      </rPr>
      <t>数据</t>
    </r>
  </si>
  <si>
    <r>
      <rPr>
        <sz val="11"/>
        <color theme="1"/>
        <rFont val="宋体"/>
        <charset val="134"/>
      </rPr>
      <t>自评得分</t>
    </r>
  </si>
  <si>
    <r>
      <rPr>
        <sz val="11"/>
        <color theme="1"/>
        <rFont val="宋体"/>
        <charset val="134"/>
      </rPr>
      <t>学院打分</t>
    </r>
  </si>
  <si>
    <t>总体使用情况（40分）</t>
  </si>
  <si>
    <r>
      <rPr>
        <sz val="11"/>
        <color theme="1"/>
        <rFont val="宋体"/>
        <charset val="134"/>
      </rPr>
      <t>有效机时</t>
    </r>
  </si>
  <si>
    <r>
      <rPr>
        <sz val="11"/>
        <color theme="1"/>
        <rFont val="宋体"/>
        <charset val="134"/>
      </rPr>
      <t>实际用于科研、实验、监测、测试等科技活动的总机时，包括必要的开机准备时间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测试时间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必须的后处理时间，不包括空载运行时间。加入仪器共享平台的机时以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有效机时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为依据，未加入仪器共享平台的机时以纸质记录为依据。</t>
    </r>
    <r>
      <rPr>
        <sz val="11"/>
        <color rgb="FFFF0000"/>
        <rFont val="宋体"/>
        <charset val="134"/>
      </rPr>
      <t>特别说明：该指标须进行核准，非仪器共享平台直接显示数据。</t>
    </r>
  </si>
  <si>
    <r>
      <rPr>
        <sz val="11"/>
        <rFont val="宋体"/>
        <charset val="134"/>
      </rPr>
      <t>得分</t>
    </r>
    <r>
      <rPr>
        <sz val="11"/>
        <rFont val="Times New Roman"/>
        <charset val="134"/>
      </rPr>
      <t>=(</t>
    </r>
    <r>
      <rPr>
        <sz val="11"/>
        <rFont val="宋体"/>
        <charset val="134"/>
      </rPr>
      <t>有效机时</t>
    </r>
    <r>
      <rPr>
        <sz val="11"/>
        <rFont val="Times New Roman"/>
        <charset val="134"/>
      </rPr>
      <t>/</t>
    </r>
    <r>
      <rPr>
        <sz val="11"/>
        <color rgb="FFFF0000"/>
        <rFont val="Times New Roman"/>
        <charset val="134"/>
      </rPr>
      <t>1600</t>
    </r>
    <r>
      <rPr>
        <sz val="11"/>
        <rFont val="Times New Roman"/>
        <charset val="134"/>
      </rPr>
      <t>)×</t>
    </r>
    <r>
      <rPr>
        <sz val="11"/>
        <rFont val="宋体"/>
        <charset val="134"/>
      </rPr>
      <t>30分。最高得30分</t>
    </r>
  </si>
  <si>
    <r>
      <rPr>
        <sz val="11"/>
        <color theme="1"/>
        <rFont val="宋体"/>
        <charset val="134"/>
      </rPr>
      <t>年度服务总收入</t>
    </r>
  </si>
  <si>
    <t>年度产生的测试费用，来源于仪器共享平台</t>
  </si>
  <si>
    <r>
      <rPr>
        <sz val="11"/>
        <color theme="1"/>
        <rFont val="宋体"/>
        <charset val="134"/>
      </rPr>
      <t>得分</t>
    </r>
    <r>
      <rPr>
        <sz val="11"/>
        <color theme="1"/>
        <rFont val="Times New Roman"/>
        <charset val="134"/>
      </rPr>
      <t>=(</t>
    </r>
    <r>
      <rPr>
        <sz val="11"/>
        <color theme="1"/>
        <rFont val="宋体"/>
        <charset val="134"/>
      </rPr>
      <t>年度服务总收入（万元）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设备原值（万元）</t>
    </r>
    <r>
      <rPr>
        <sz val="11"/>
        <color theme="1"/>
        <rFont val="Times New Roman"/>
        <charset val="134"/>
      </rPr>
      <t>)×200</t>
    </r>
    <r>
      <rPr>
        <sz val="11"/>
        <color theme="1"/>
        <rFont val="宋体"/>
        <charset val="134"/>
      </rPr>
      <t>，最高得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分</t>
    </r>
  </si>
  <si>
    <r>
      <rPr>
        <sz val="11"/>
        <color theme="1"/>
        <rFont val="宋体"/>
        <charset val="134"/>
      </rPr>
      <t>校外共享情况（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分）</t>
    </r>
  </si>
  <si>
    <t>对外服务机时</t>
  </si>
  <si>
    <r>
      <rPr>
        <sz val="11"/>
        <color theme="1"/>
        <rFont val="宋体"/>
        <charset val="134"/>
      </rPr>
      <t>对校外单位服务的机时，年对外服务机时</t>
    </r>
    <r>
      <rPr>
        <sz val="11"/>
        <color rgb="FFFF0000"/>
        <rFont val="宋体"/>
        <charset val="134"/>
      </rPr>
      <t>为3</t>
    </r>
    <r>
      <rPr>
        <sz val="11"/>
        <color rgb="FFFF0000"/>
        <rFont val="Times New Roman"/>
        <charset val="134"/>
      </rPr>
      <t>00</t>
    </r>
    <r>
      <rPr>
        <sz val="11"/>
        <color rgb="FFFF0000"/>
        <rFont val="宋体"/>
        <charset val="134"/>
      </rPr>
      <t>小时</t>
    </r>
    <r>
      <rPr>
        <sz val="11"/>
        <color theme="1"/>
        <rFont val="宋体"/>
        <charset val="134"/>
      </rPr>
      <t>得满分。来源于仪器共享平台</t>
    </r>
  </si>
  <si>
    <r>
      <rPr>
        <sz val="11"/>
        <color theme="1"/>
        <rFont val="宋体"/>
        <charset val="134"/>
      </rPr>
      <t>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（对外服务机时</t>
    </r>
    <r>
      <rPr>
        <sz val="11"/>
        <color theme="1"/>
        <rFont val="Times New Roman"/>
        <charset val="134"/>
      </rPr>
      <t>/</t>
    </r>
    <r>
      <rPr>
        <sz val="11"/>
        <color rgb="FFFF0000"/>
        <rFont val="Times New Roman"/>
        <charset val="134"/>
      </rPr>
      <t>300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*5</t>
    </r>
    <r>
      <rPr>
        <sz val="11"/>
        <color theme="1"/>
        <rFont val="宋体"/>
        <charset val="134"/>
      </rPr>
      <t>，最高得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分</t>
    </r>
  </si>
  <si>
    <t>共享率</t>
  </si>
  <si>
    <r>
      <rPr>
        <sz val="11"/>
        <color theme="1"/>
        <rFont val="宋体"/>
        <charset val="134"/>
      </rPr>
      <t>校外机时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有效机时的比值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服务校外时间与有效机时比值为</t>
    </r>
    <r>
      <rPr>
        <sz val="11"/>
        <color theme="1"/>
        <rFont val="Times New Roman"/>
        <charset val="134"/>
      </rPr>
      <t>1/8</t>
    </r>
    <r>
      <rPr>
        <sz val="11"/>
        <color theme="1"/>
        <rFont val="宋体"/>
        <charset val="134"/>
      </rPr>
      <t>得满分。</t>
    </r>
  </si>
  <si>
    <r>
      <rPr>
        <sz val="11"/>
        <color theme="1"/>
        <rFont val="宋体"/>
        <charset val="134"/>
      </rPr>
      <t>得分</t>
    </r>
    <r>
      <rPr>
        <sz val="11"/>
        <color theme="1"/>
        <rFont val="Times New Roman"/>
        <charset val="134"/>
      </rPr>
      <t>=(</t>
    </r>
    <r>
      <rPr>
        <sz val="11"/>
        <color theme="1"/>
        <rFont val="宋体"/>
        <charset val="134"/>
      </rPr>
      <t>对外服务机时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有效机时</t>
    </r>
    <r>
      <rPr>
        <sz val="11"/>
        <color theme="1"/>
        <rFont val="Times New Roman"/>
        <charset val="134"/>
      </rPr>
      <t>)*8*5</t>
    </r>
    <r>
      <rPr>
        <sz val="11"/>
        <color theme="1"/>
        <rFont val="宋体"/>
        <charset val="134"/>
      </rPr>
      <t>分。最高得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分</t>
    </r>
  </si>
  <si>
    <t>校外收入</t>
  </si>
  <si>
    <t>年度产生的对外测试费用。以仪器共享数据为准</t>
  </si>
  <si>
    <r>
      <rPr>
        <sz val="11"/>
        <color theme="1"/>
        <rFont val="宋体"/>
        <charset val="134"/>
      </rPr>
      <t>得分</t>
    </r>
    <r>
      <rPr>
        <sz val="11"/>
        <color theme="1"/>
        <rFont val="Times New Roman"/>
        <charset val="134"/>
      </rPr>
      <t>=(</t>
    </r>
    <r>
      <rPr>
        <sz val="11"/>
        <color theme="1"/>
        <rFont val="宋体"/>
        <charset val="134"/>
      </rPr>
      <t>校外收入（万元）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设备原值（万元）</t>
    </r>
    <r>
      <rPr>
        <sz val="11"/>
        <color theme="1"/>
        <rFont val="Times New Roman"/>
        <charset val="134"/>
      </rPr>
      <t>)×500</t>
    </r>
    <r>
      <rPr>
        <sz val="11"/>
        <color theme="1"/>
        <rFont val="宋体"/>
        <charset val="134"/>
      </rPr>
      <t>，最高得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分</t>
    </r>
  </si>
  <si>
    <t>是否有自主维修
维护经历</t>
  </si>
  <si>
    <t>附详细说明或记录</t>
  </si>
  <si>
    <t>得分分为三档：第一档满分5分，数量不超过20%；第二档3分，数量不超过60%；第三档1分，数量不超过20%。</t>
  </si>
  <si>
    <t>/</t>
  </si>
  <si>
    <t>开展培训次数</t>
  </si>
  <si>
    <t>在仪器共享平台发布培训公告且进行培训，每学期不少于2次，全年不少于4次</t>
  </si>
  <si>
    <t>得分分为三档：第一档满分5分，两项指标均符合；第二档3分，有一项指标未达到；第三档1分，有两项指标未达到。</t>
  </si>
  <si>
    <t>每学期2次，全年4次</t>
  </si>
  <si>
    <r>
      <rPr>
        <sz val="11"/>
        <color theme="1"/>
        <rFont val="宋体"/>
        <charset val="134"/>
      </rPr>
      <t>培训人数</t>
    </r>
  </si>
  <si>
    <t>向全校范围内发布培训公告且培训人数超过30人，得10分。</t>
  </si>
  <si>
    <r>
      <rPr>
        <sz val="11"/>
        <color theme="1"/>
        <rFont val="宋体"/>
        <charset val="134"/>
      </rPr>
      <t>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（年培训人数</t>
    </r>
    <r>
      <rPr>
        <sz val="11"/>
        <color theme="1"/>
        <rFont val="Times New Roman"/>
        <charset val="134"/>
      </rPr>
      <t>/</t>
    </r>
    <r>
      <rPr>
        <sz val="11"/>
        <color rgb="FFC00000"/>
        <rFont val="Times New Roman"/>
        <charset val="134"/>
      </rPr>
      <t>30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*10</t>
    </r>
  </si>
  <si>
    <t>仪器服务成效</t>
  </si>
  <si>
    <t>服务成效案例1</t>
  </si>
  <si>
    <r>
      <rPr>
        <sz val="11"/>
        <color theme="1"/>
        <rFont val="宋体"/>
        <charset val="134"/>
      </rPr>
      <t>请围绕 "四个面向"（面向世界科技前沿、面向经济主战场、面向国家重大需求、面向人民生命健康）撰写案例。每个案例要讲清楚完整的服务故事线：从最初遇到什么难题，到我们的仪器设备和实验技术人员如何介入、提供了哪些关键支持，最终解决了什么核心问题、取得了哪些实实在在的成效。
重点突出三个核心：
1.仪器设备发挥了什么不可替代的作用（比如只有这台仪器能做的测试、能达到的精度等）
2.实验技术人员提供了哪些关键技术支持（比如方法开发、数据分析、故障排查、实验方案优化等）
3.最终取得了哪些可量化、可验证的成效（比如支撑了国家重大项目验收、发表了高水平论文、获得了专利授权、解决了企业生产难题、产生了经济效益等）
案例要真实具体，能体现出出仪器及技术人员的支撑价值，以及相关成果的水平和贡献。每个案例控制在500 字以内，统一填写在附表中。</t>
    </r>
    <r>
      <rPr>
        <sz val="11"/>
        <color rgb="FFFF0000"/>
        <rFont val="宋体"/>
        <charset val="134"/>
      </rPr>
      <t>说明：允许多台仪器联合支撑同一案例，需清晰体现各仪器的合理分工与作用。</t>
    </r>
  </si>
  <si>
    <r>
      <rPr>
        <sz val="11"/>
        <color theme="1"/>
        <rFont val="宋体"/>
        <charset val="134"/>
      </rPr>
      <t>得分分为三档：第一档满分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分，数量不超过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；第二档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分，数量不超过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；第三档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分，数量不超过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。</t>
    </r>
  </si>
  <si>
    <t>在表格“服务成效案例”填写</t>
  </si>
  <si>
    <t>服务成效案例2</t>
  </si>
  <si>
    <t>附加分</t>
  </si>
  <si>
    <t>服务成效案例</t>
  </si>
  <si>
    <t>符合以下任一方向的案例可申请附加分，需在案例中重点突出对应内容：
成效突出类：显著支撑国家级重大项目、发表顶刊论文、实现重大成果转化或产生重大经济社会效益
自主维修类：自主完成仪器核心故障维修、关键部件国产化替代，大幅降低维修成本或缩短停机时间
进步提升类：通过管理优化、技术改造等举措，显著提升仪器运行效率、共享率或服务能力（不超过500字）</t>
  </si>
  <si>
    <t>选填</t>
  </si>
  <si>
    <t>合计</t>
  </si>
  <si>
    <r>
      <rPr>
        <sz val="11"/>
        <color theme="1"/>
        <rFont val="宋体"/>
        <charset val="134"/>
      </rPr>
      <t>相关说明：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请将评价数据填写至“数据”栏红字处，自评得分将根据公示算出；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学院考核小组负责核查仪器自评得分，如一致无需改动，不一致请填写至“学院打分栏”；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学院考核小组负责对“自主维护、维修情况”“服务成效案例”赋分；4</t>
    </r>
    <r>
      <rPr>
        <sz val="11"/>
        <color theme="1"/>
        <rFont val="Times New Roman"/>
        <charset val="134"/>
      </rPr>
      <t>.</t>
    </r>
    <r>
      <rPr>
        <sz val="11"/>
        <color theme="1"/>
        <rFont val="宋体"/>
        <charset val="134"/>
      </rPr>
      <t>如遇任何疑问，请联系各学院实验办主任或仪器平台管理科（</t>
    </r>
    <r>
      <rPr>
        <sz val="11"/>
        <color theme="1"/>
        <rFont val="Times New Roman"/>
        <charset val="134"/>
      </rPr>
      <t>029-85310430</t>
    </r>
    <r>
      <rPr>
        <sz val="11"/>
        <color theme="1"/>
        <rFont val="宋体"/>
        <charset val="134"/>
      </rPr>
      <t>）。</t>
    </r>
  </si>
  <si>
    <t>陕西师范大学大型科研仪器开放共享（共享平台管理）服务成效案例表</t>
  </si>
  <si>
    <t>案例名称</t>
  </si>
  <si>
    <t>案例内容</t>
  </si>
  <si>
    <t>必填服务成效案例1</t>
  </si>
  <si>
    <t>请围绕 “四个面向”（面向世界科技前沿、面向经济主战场、面向国家重大需求、面向人民生命健康）撰写案例。每个案例要讲清楚完整的服务故事线：从遇到什么难题，到我们的仪器设备和实验技术人员如何介入、提供了哪些关键支持，最终解决了什么核心问题、取得了哪些实实在在的成效。
重点突出三个核心：
1.仪器设备发挥了什么不可替代的作用（比如只有这台仪器能做的测试、能达到的精度等）
2.实验技术人员提供了哪些关键技术支持（比如方法开发、数据分析、故障排查、实验方案优化等）
3.最终取得了哪些可量化、可验证的成效（比如支撑了国家重大项目验收、发表了高水平论文、获得了专利授权、解决了企业生产难题、产生了经济效益等）
案例要真实具体，能体现出仪器及技术人员的支撑价值，以及相关成果的水平和贡献。每个案例控制在500字以内，统一填写在附表中。说明：允许多台仪器联合支撑同一案例，需清晰体现各仪器的合理分工与作用。</t>
  </si>
  <si>
    <t>必填服务成效案例2</t>
  </si>
  <si>
    <t>（同上）</t>
  </si>
  <si>
    <t>选填服务成效案例</t>
  </si>
  <si>
    <t>符合以下任一方向的案例可申请附加分，需在案例中重点突出对应内容（不超过500字）：
成效突出类：显著支撑国家级重大项目、发表顶刊论文、实现重大成果转化或产生重大经济社会效益
自主维修类：自主完成仪器核心故障维修、关键部件国产化替代，大幅降低维修成本或缩短停机时间
进步提升类：通过管理优化、技术改造等举措，显著提升仪器运行效率、共享率或服务能力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</si>
</sst>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华文中宋"/>
      <charset val="134"/>
    </font>
    <font>
      <b/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C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topLeftCell="A5" workbookViewId="0">
      <selection activeCell="K12" sqref="K12"/>
    </sheetView>
  </sheetViews>
  <sheetFormatPr defaultColWidth="9" defaultRowHeight="15"/>
  <cols>
    <col min="1" max="1" width="10.5666666666667" style="4" customWidth="1"/>
    <col min="2" max="2" width="15.5" style="4" customWidth="1"/>
    <col min="3" max="3" width="7.35" style="4" customWidth="1"/>
    <col min="4" max="4" width="71.825" style="4" customWidth="1"/>
    <col min="5" max="5" width="60.725" style="20" customWidth="1"/>
    <col min="6" max="6" width="19.9916666666667" style="20" customWidth="1"/>
    <col min="7" max="7" width="11.3083333333333" style="20" customWidth="1"/>
    <col min="8" max="8" width="10.875" style="20" customWidth="1"/>
    <col min="9" max="9" width="10.5" style="20" customWidth="1"/>
    <col min="10" max="16384" width="9" style="5"/>
  </cols>
  <sheetData>
    <row r="1" s="4" customFormat="1" ht="35" customHeight="1" spans="1:11">
      <c r="A1" s="21" t="s">
        <v>0</v>
      </c>
      <c r="B1" s="21"/>
      <c r="C1" s="21"/>
      <c r="D1" s="21"/>
      <c r="E1" s="21"/>
      <c r="F1" s="21"/>
      <c r="G1" s="21"/>
      <c r="H1" s="21"/>
      <c r="I1" s="22"/>
    </row>
    <row r="2" s="20" customFormat="1" ht="33" customHeight="1" spans="1:11">
      <c r="A2" s="9" t="s">
        <v>1</v>
      </c>
      <c r="B2" s="10"/>
      <c r="C2" s="9"/>
      <c r="D2" s="9" t="s">
        <v>2</v>
      </c>
      <c r="E2" s="23"/>
      <c r="F2" s="10" t="s">
        <v>3</v>
      </c>
      <c r="G2" s="11"/>
      <c r="H2" s="4"/>
      <c r="I2" s="4"/>
    </row>
    <row r="3" s="20" customFormat="1" ht="33" customHeight="1" spans="1:11">
      <c r="A3" s="9" t="s">
        <v>4</v>
      </c>
      <c r="B3" s="10"/>
      <c r="D3" s="9" t="s">
        <v>5</v>
      </c>
      <c r="E3" s="18"/>
      <c r="F3" s="10" t="s">
        <v>6</v>
      </c>
      <c r="G3" s="12">
        <v>400</v>
      </c>
      <c r="H3" s="11"/>
      <c r="I3" s="4"/>
    </row>
    <row r="4" s="4" customFormat="1" ht="22.5" customHeight="1" spans="1:11">
      <c r="A4" s="24" t="s">
        <v>7</v>
      </c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13</v>
      </c>
      <c r="H4" s="24" t="s">
        <v>14</v>
      </c>
    </row>
    <row r="5" s="4" customFormat="1" ht="87" customHeight="1" spans="1:11">
      <c r="A5" s="25" t="s">
        <v>15</v>
      </c>
      <c r="B5" s="24" t="s">
        <v>16</v>
      </c>
      <c r="C5" s="24">
        <v>30</v>
      </c>
      <c r="D5" s="26" t="s">
        <v>17</v>
      </c>
      <c r="E5" s="27" t="s">
        <v>18</v>
      </c>
      <c r="F5" s="28">
        <v>1600</v>
      </c>
      <c r="G5" s="29">
        <f>IF((F5/1600)*30&lt;30,(F5/1600)*30,30)</f>
        <v>30</v>
      </c>
      <c r="H5" s="30"/>
      <c r="K5" s="31"/>
    </row>
    <row r="6" s="4" customFormat="1" ht="33" customHeight="1" spans="1:11">
      <c r="A6" s="32"/>
      <c r="B6" s="24" t="s">
        <v>19</v>
      </c>
      <c r="C6" s="24">
        <v>10</v>
      </c>
      <c r="D6" s="14" t="s">
        <v>20</v>
      </c>
      <c r="E6" s="25" t="s">
        <v>21</v>
      </c>
      <c r="F6" s="28">
        <v>400</v>
      </c>
      <c r="G6" s="29">
        <f>IF((F6/G3)*200&lt;10,(F6/G3)*200,10)</f>
        <v>10</v>
      </c>
      <c r="H6" s="30"/>
      <c r="K6" s="31"/>
    </row>
    <row r="7" s="4" customFormat="1" ht="33" customHeight="1" spans="1:11">
      <c r="A7" s="25" t="s">
        <v>22</v>
      </c>
      <c r="B7" s="14" t="s">
        <v>23</v>
      </c>
      <c r="C7" s="24">
        <v>5</v>
      </c>
      <c r="D7" s="25" t="s">
        <v>24</v>
      </c>
      <c r="E7" s="25" t="s">
        <v>25</v>
      </c>
      <c r="F7" s="28">
        <v>300</v>
      </c>
      <c r="G7" s="29">
        <f>IF((F7/300)*5&lt;5,(F7/300)*5,5)</f>
        <v>5</v>
      </c>
      <c r="H7" s="30"/>
      <c r="K7" s="31"/>
    </row>
    <row r="8" s="4" customFormat="1" ht="33" customHeight="1" spans="1:11">
      <c r="A8" s="32"/>
      <c r="B8" s="14" t="s">
        <v>26</v>
      </c>
      <c r="C8" s="24">
        <v>5</v>
      </c>
      <c r="D8" s="32" t="s">
        <v>27</v>
      </c>
      <c r="E8" s="25" t="s">
        <v>28</v>
      </c>
      <c r="F8" s="28">
        <f>F7/F5</f>
        <v>0.1875</v>
      </c>
      <c r="G8" s="29">
        <f>IF((F7/F5)*8*5&lt;1/8,(F7/F5)*8*5,5)</f>
        <v>5</v>
      </c>
      <c r="H8" s="30"/>
    </row>
    <row r="9" s="4" customFormat="1" ht="33" customHeight="1" spans="1:11">
      <c r="A9" s="32"/>
      <c r="B9" s="14" t="s">
        <v>29</v>
      </c>
      <c r="C9" s="24">
        <v>10</v>
      </c>
      <c r="D9" s="27" t="s">
        <v>30</v>
      </c>
      <c r="E9" s="25" t="s">
        <v>31</v>
      </c>
      <c r="F9" s="28">
        <v>8</v>
      </c>
      <c r="G9" s="29">
        <f>IF((F9/G3)*500&lt;10,(F9/G3)*500,10)</f>
        <v>10</v>
      </c>
      <c r="H9" s="30"/>
    </row>
    <row r="10" s="4" customFormat="1" ht="51" customHeight="1" spans="1:11">
      <c r="A10" s="32"/>
      <c r="B10" s="25" t="s">
        <v>32</v>
      </c>
      <c r="C10" s="24">
        <v>5</v>
      </c>
      <c r="D10" s="25" t="s">
        <v>33</v>
      </c>
      <c r="E10" s="33" t="s">
        <v>34</v>
      </c>
      <c r="F10" s="28" t="s">
        <v>35</v>
      </c>
      <c r="G10" s="24" t="s">
        <v>35</v>
      </c>
      <c r="H10" s="24"/>
    </row>
    <row r="11" s="4" customFormat="1" ht="33" customHeight="1" spans="1:11">
      <c r="A11" s="32"/>
      <c r="B11" s="14" t="s">
        <v>36</v>
      </c>
      <c r="C11" s="24">
        <v>5</v>
      </c>
      <c r="D11" s="25" t="s">
        <v>37</v>
      </c>
      <c r="E11" s="33" t="s">
        <v>38</v>
      </c>
      <c r="F11" s="27" t="s">
        <v>39</v>
      </c>
      <c r="G11" s="29"/>
      <c r="H11" s="24"/>
    </row>
    <row r="12" s="4" customFormat="1" ht="33" customHeight="1" spans="1:11">
      <c r="A12" s="32"/>
      <c r="B12" s="24" t="s">
        <v>40</v>
      </c>
      <c r="C12" s="24">
        <v>10</v>
      </c>
      <c r="D12" s="25" t="s">
        <v>41</v>
      </c>
      <c r="E12" s="33" t="s">
        <v>42</v>
      </c>
      <c r="F12" s="28">
        <v>30</v>
      </c>
      <c r="G12" s="29">
        <f>IF((F12/30)*10&lt;10,(F12/30)*10,10)</f>
        <v>10</v>
      </c>
      <c r="H12" s="30"/>
    </row>
    <row r="13" s="4" customFormat="1" ht="120" customHeight="1" spans="1:11">
      <c r="A13" s="34" t="s">
        <v>43</v>
      </c>
      <c r="B13" s="14" t="s">
        <v>44</v>
      </c>
      <c r="C13" s="24">
        <v>10</v>
      </c>
      <c r="D13" s="26" t="s">
        <v>45</v>
      </c>
      <c r="E13" s="26" t="s">
        <v>46</v>
      </c>
      <c r="F13" s="35" t="s">
        <v>47</v>
      </c>
      <c r="G13" s="24" t="s">
        <v>35</v>
      </c>
      <c r="H13" s="24"/>
    </row>
    <row r="14" s="4" customFormat="1" ht="120" customHeight="1" spans="1:11">
      <c r="A14" s="36"/>
      <c r="B14" s="14" t="s">
        <v>48</v>
      </c>
      <c r="C14" s="24">
        <v>10</v>
      </c>
      <c r="D14" s="37"/>
      <c r="E14" s="37"/>
      <c r="F14" s="38"/>
      <c r="G14" s="24" t="s">
        <v>35</v>
      </c>
      <c r="H14" s="24"/>
    </row>
    <row r="15" ht="126" customHeight="1" spans="1:11">
      <c r="A15" s="14" t="s">
        <v>49</v>
      </c>
      <c r="B15" s="14" t="s">
        <v>50</v>
      </c>
      <c r="C15" s="24">
        <v>10</v>
      </c>
      <c r="D15" s="26" t="s">
        <v>51</v>
      </c>
      <c r="E15" s="25" t="s">
        <v>52</v>
      </c>
      <c r="F15" s="39"/>
      <c r="G15" s="24" t="s">
        <v>35</v>
      </c>
      <c r="H15" s="40"/>
      <c r="I15" s="5"/>
    </row>
    <row r="16" ht="32.25" customHeight="1" spans="1:11">
      <c r="A16" s="41" t="s">
        <v>53</v>
      </c>
      <c r="B16" s="42"/>
      <c r="C16" s="42"/>
      <c r="D16" s="42"/>
      <c r="E16" s="42"/>
      <c r="F16" s="42"/>
      <c r="G16" s="43"/>
      <c r="H16" s="44"/>
      <c r="I16" s="2"/>
    </row>
    <row r="17" ht="65.1" customHeight="1" spans="1:9">
      <c r="A17" s="45" t="s">
        <v>54</v>
      </c>
      <c r="B17" s="45"/>
      <c r="C17" s="45"/>
      <c r="D17" s="45"/>
      <c r="E17" s="45"/>
      <c r="F17" s="45"/>
      <c r="G17" s="45"/>
      <c r="H17" s="45"/>
      <c r="I17" s="46"/>
    </row>
  </sheetData>
  <mergeCells count="12">
    <mergeCell ref="A1:H1"/>
    <mergeCell ref="A2:B2"/>
    <mergeCell ref="A3:B3"/>
    <mergeCell ref="A16:F16"/>
    <mergeCell ref="A17:H17"/>
    <mergeCell ref="A5:A6"/>
    <mergeCell ref="A7:A9"/>
    <mergeCell ref="A10:A12"/>
    <mergeCell ref="A13:A14"/>
    <mergeCell ref="D13:D14"/>
    <mergeCell ref="E13:E14"/>
    <mergeCell ref="F13:F15"/>
  </mergeCells>
  <printOptions horizontalCentered="1"/>
  <pageMargins left="0.393055555555556" right="0.432638888888889" top="0.393055555555556" bottom="0.393055555555556" header="0.298611111111111" footer="0.298611111111111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workbookViewId="0">
      <selection activeCell="A1" sqref="A1:E1"/>
    </sheetView>
  </sheetViews>
  <sheetFormatPr defaultColWidth="9" defaultRowHeight="14.25"/>
  <cols>
    <col min="1" max="1" width="20.375" style="6" customWidth="1"/>
    <col min="2" max="2" width="18.25" style="6" customWidth="1"/>
    <col min="3" max="3" width="9" style="6"/>
    <col min="4" max="4" width="51" style="6" customWidth="1"/>
    <col min="5" max="5" width="44.625" style="6" customWidth="1"/>
    <col min="6" max="6" width="10" style="6" customWidth="1"/>
    <col min="7" max="16384" width="9" style="6"/>
  </cols>
  <sheetData>
    <row r="1" s="1" customFormat="1" ht="35.1" customHeight="1" spans="1:1024 1025:16384">
      <c r="A1" s="7" t="s">
        <v>55</v>
      </c>
      <c r="B1" s="7"/>
      <c r="C1" s="7"/>
      <c r="D1" s="7"/>
      <c r="E1" s="7"/>
      <c r="F1" s="8"/>
      <c r="G1" s="8"/>
      <c r="H1" s="8"/>
    </row>
    <row r="2" s="2" customFormat="1" ht="23.25" customHeight="1" spans="1:1024 1025:16384">
      <c r="A2" s="9" t="s">
        <v>1</v>
      </c>
      <c r="B2" s="10"/>
      <c r="C2" s="9" t="s">
        <v>2</v>
      </c>
      <c r="D2" s="10"/>
      <c r="E2" s="10" t="s">
        <v>3</v>
      </c>
      <c r="F2" s="11"/>
      <c r="G2" s="1"/>
      <c r="H2" s="1"/>
    </row>
    <row r="3" s="2" customFormat="1" ht="32.1" customHeight="1" spans="1:1024 1025:16384">
      <c r="A3" s="9" t="s">
        <v>4</v>
      </c>
      <c r="B3" s="10"/>
      <c r="C3" s="9" t="s">
        <v>5</v>
      </c>
      <c r="D3" s="10"/>
      <c r="E3" s="10"/>
      <c r="F3" s="12"/>
      <c r="G3" s="11"/>
      <c r="H3" s="1"/>
    </row>
    <row r="4" s="3" customFormat="1" ht="42" customHeight="1" spans="1:1024 1025:16384">
      <c r="A4" s="13" t="s">
        <v>56</v>
      </c>
      <c r="B4" s="13" t="s">
        <v>57</v>
      </c>
      <c r="C4" s="13"/>
      <c r="D4" s="13"/>
      <c r="E4" s="13"/>
    </row>
    <row r="5" s="4" customFormat="1" ht="137" customHeight="1" spans="1:1024 1025:16384">
      <c r="A5" s="14" t="s">
        <v>58</v>
      </c>
      <c r="B5" s="15" t="s">
        <v>59</v>
      </c>
      <c r="C5" s="15"/>
      <c r="D5" s="15"/>
      <c r="E5" s="15"/>
    </row>
    <row r="6" s="4" customFormat="1" ht="137" customHeight="1" spans="1:1024 1025:16384">
      <c r="A6" s="14" t="s">
        <v>60</v>
      </c>
      <c r="B6" s="16" t="s">
        <v>61</v>
      </c>
      <c r="C6" s="16"/>
      <c r="D6" s="16"/>
      <c r="E6" s="16"/>
    </row>
    <row r="7" s="4" customFormat="1" ht="147" customHeight="1" spans="1:1024 1025:16384">
      <c r="A7" s="14" t="s">
        <v>62</v>
      </c>
      <c r="B7" s="15" t="s">
        <v>63</v>
      </c>
      <c r="C7" s="16"/>
      <c r="D7" s="16"/>
      <c r="E7" s="16"/>
    </row>
    <row r="8" s="5" customFormat="1" ht="15" spans="1:1024 1025:1638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ht="17.25" spans="1:1024 1025:16384">
      <c r="A9" s="17"/>
      <c r="B9" s="18"/>
      <c r="C9" s="18"/>
      <c r="D9" s="19"/>
      <c r="E9" s="19"/>
    </row>
  </sheetData>
  <mergeCells count="9">
    <mergeCell ref="A1:E1"/>
    <mergeCell ref="A2:B2"/>
    <mergeCell ref="C2:D2"/>
    <mergeCell ref="A3:B3"/>
    <mergeCell ref="C3:D3"/>
    <mergeCell ref="B4:E4"/>
    <mergeCell ref="B5:E5"/>
    <mergeCell ref="B6:E6"/>
    <mergeCell ref="B7:E7"/>
  </mergeCells>
  <printOptions horizontalCentered="1"/>
  <pageMargins left="0.629861111111111" right="0.66875" top="0.708333333333333" bottom="0.66875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仪器（共享平台）考核表</vt:lpstr>
      <vt:lpstr>服务成效案例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103</cp:lastModifiedBy>
  <dcterms:created xsi:type="dcterms:W3CDTF">2015-06-05T18:19:00Z</dcterms:created>
  <cp:lastPrinted>2023-03-24T01:20:00Z</cp:lastPrinted>
  <dcterms:modified xsi:type="dcterms:W3CDTF">2026-06-09T01:48:51Z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1BA7F0C1D4D748A7ADFBAE386EBE49B4_13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